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495" windowHeight="4515" tabRatio="500" activeTab="4"/>
  </bookViews>
  <sheets>
    <sheet name="Actuarial_years" sheetId="1" r:id="rId1"/>
    <sheet name="Acturial_months" sheetId="2" r:id="rId2"/>
    <sheet name="Kaplan-Meier_years" sheetId="3" r:id="rId3"/>
    <sheet name="Kaplan-Meier_months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<sst xmlns="http://schemas.openxmlformats.org/spreadsheetml/2006/main" count="143" uniqueCount="28">
  <si>
    <t>I</t>
  </si>
  <si>
    <t>L</t>
  </si>
  <si>
    <t>D</t>
  </si>
  <si>
    <t>W</t>
  </si>
  <si>
    <t>L'</t>
  </si>
  <si>
    <t>P</t>
  </si>
  <si>
    <t>S(t)</t>
  </si>
  <si>
    <t>time</t>
  </si>
  <si>
    <t>at risk</t>
  </si>
  <si>
    <t>ID</t>
  </si>
  <si>
    <t>Sex</t>
  </si>
  <si>
    <t>Age at dx</t>
  </si>
  <si>
    <t>Clinical stage</t>
  </si>
  <si>
    <t>dx date mmyy</t>
  </si>
  <si>
    <t>Surv time (mm)</t>
  </si>
  <si>
    <t>Surv time (yy)</t>
  </si>
  <si>
    <t>Status</t>
  </si>
  <si>
    <t>“N at risk”</t>
  </si>
  <si>
    <t>male</t>
  </si>
  <si>
    <t>Localised</t>
  </si>
  <si>
    <t>Dead - other</t>
  </si>
  <si>
    <t>female</t>
  </si>
  <si>
    <t>Distant</t>
  </si>
  <si>
    <t>Dead - cancer</t>
  </si>
  <si>
    <t>Regional</t>
  </si>
  <si>
    <t>Alive</t>
  </si>
  <si>
    <t>[10-11)</t>
  </si>
  <si>
    <t>[11-12)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</si>
</sst>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0.0000"/>
    <numFmt numFmtId="174" formatCode="0.00000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173" fontId="0" fillId="0" borderId="0" xfId="0" applyNumberFormat="1" applyAlignment="1">
      <alignment horizontal="right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="120" zoomScaleNormal="120" zoomScalePageLayoutView="0" workbookViewId="0" topLeftCell="A1">
      <selection activeCell="I13" sqref="I13"/>
    </sheetView>
  </sheetViews>
  <sheetFormatPr defaultColWidth="9.140625" defaultRowHeight="12.75"/>
  <cols>
    <col min="1" max="1" width="9.140625" style="1" customWidth="1"/>
    <col min="2" max="4" width="6.421875" style="1" customWidth="1"/>
    <col min="5" max="5" width="7.28125" style="2" customWidth="1"/>
    <col min="6" max="7" width="8.421875" style="3" customWidth="1"/>
    <col min="8" max="16384" width="9.140625" style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</row>
    <row r="2" spans="1:7" ht="12.75">
      <c r="A2" s="1" t="str">
        <f>"[0-1)"</f>
        <v>[0-1)</v>
      </c>
      <c r="B2" s="1">
        <v>35</v>
      </c>
      <c r="C2" s="1">
        <v>7</v>
      </c>
      <c r="D2" s="1">
        <v>1</v>
      </c>
      <c r="E2" s="2">
        <f aca="true" t="shared" si="0" ref="E2:E11">B2-0.5*D2</f>
        <v>34.5</v>
      </c>
      <c r="F2" s="3">
        <f aca="true" t="shared" si="1" ref="F2:F11">1-C2/E2</f>
        <v>0.7971014492753623</v>
      </c>
      <c r="G2" s="3">
        <f>F2</f>
        <v>0.7971014492753623</v>
      </c>
    </row>
    <row r="3" spans="1:7" ht="12.75">
      <c r="A3" s="1" t="str">
        <f>"[1-2)"</f>
        <v>[1-2)</v>
      </c>
      <c r="B3" s="1">
        <f>B2-C2-D2</f>
        <v>27</v>
      </c>
      <c r="C3" s="1">
        <v>1</v>
      </c>
      <c r="D3" s="1">
        <v>3</v>
      </c>
      <c r="E3" s="2">
        <f t="shared" si="0"/>
        <v>25.5</v>
      </c>
      <c r="F3" s="3">
        <f t="shared" si="1"/>
        <v>0.9607843137254902</v>
      </c>
      <c r="G3" s="3">
        <f aca="true" t="shared" si="2" ref="G3:G11">G2*F3</f>
        <v>0.7658425689116226</v>
      </c>
    </row>
    <row r="4" spans="1:7" ht="12.75">
      <c r="A4" s="1" t="str">
        <f>"[2-3)"</f>
        <v>[2-3)</v>
      </c>
      <c r="B4" s="1">
        <f>B3-C3-D3</f>
        <v>23</v>
      </c>
      <c r="C4" s="1">
        <v>5</v>
      </c>
      <c r="D4" s="1">
        <v>4</v>
      </c>
      <c r="E4" s="2">
        <f t="shared" si="0"/>
        <v>21</v>
      </c>
      <c r="F4" s="3">
        <f t="shared" si="1"/>
        <v>0.7619047619047619</v>
      </c>
      <c r="G4" s="3">
        <f t="shared" si="2"/>
        <v>0.583499100123141</v>
      </c>
    </row>
    <row r="5" spans="1:7" ht="12.75">
      <c r="A5" s="1" t="str">
        <f>"[3-4)"</f>
        <v>[3-4)</v>
      </c>
      <c r="B5" s="1">
        <f>B4-C4-D4</f>
        <v>14</v>
      </c>
      <c r="C5" s="1">
        <v>2</v>
      </c>
      <c r="D5" s="1">
        <v>1</v>
      </c>
      <c r="E5" s="2">
        <f t="shared" si="0"/>
        <v>13.5</v>
      </c>
      <c r="F5" s="3">
        <f t="shared" si="1"/>
        <v>0.8518518518518519</v>
      </c>
      <c r="G5" s="3">
        <f t="shared" si="2"/>
        <v>0.4970547889937868</v>
      </c>
    </row>
    <row r="6" spans="1:7" ht="12.75">
      <c r="A6" s="1" t="str">
        <f>"[4-5)"</f>
        <v>[4-5)</v>
      </c>
      <c r="B6" s="1">
        <f>B5-C5-D5</f>
        <v>11</v>
      </c>
      <c r="C6" s="1">
        <v>0</v>
      </c>
      <c r="D6" s="1">
        <v>1</v>
      </c>
      <c r="E6" s="2">
        <f t="shared" si="0"/>
        <v>10.5</v>
      </c>
      <c r="F6" s="3">
        <f t="shared" si="1"/>
        <v>1</v>
      </c>
      <c r="G6" s="3">
        <f t="shared" si="2"/>
        <v>0.4970547889937868</v>
      </c>
    </row>
    <row r="7" spans="1:7" ht="12.75">
      <c r="A7" s="1" t="str">
        <f>"[5-6)"</f>
        <v>[5-6)</v>
      </c>
      <c r="B7" s="1">
        <f>B6-C6-D6</f>
        <v>10</v>
      </c>
      <c r="C7" s="1">
        <v>0</v>
      </c>
      <c r="D7" s="1">
        <v>0</v>
      </c>
      <c r="E7" s="2">
        <f t="shared" si="0"/>
        <v>10</v>
      </c>
      <c r="F7" s="3">
        <f t="shared" si="1"/>
        <v>1</v>
      </c>
      <c r="G7" s="3">
        <f t="shared" si="2"/>
        <v>0.4970547889937868</v>
      </c>
    </row>
    <row r="8" spans="1:7" ht="12.75">
      <c r="A8" s="1" t="str">
        <f>"[6-7)"</f>
        <v>[6-7)</v>
      </c>
      <c r="B8" s="1">
        <f>B6-C6-D6</f>
        <v>10</v>
      </c>
      <c r="C8" s="1">
        <v>0</v>
      </c>
      <c r="D8" s="1">
        <v>3</v>
      </c>
      <c r="E8" s="2">
        <f t="shared" si="0"/>
        <v>8.5</v>
      </c>
      <c r="F8" s="3">
        <f t="shared" si="1"/>
        <v>1</v>
      </c>
      <c r="G8" s="3">
        <f t="shared" si="2"/>
        <v>0.4970547889937868</v>
      </c>
    </row>
    <row r="9" spans="1:7" ht="12.75">
      <c r="A9" s="1" t="str">
        <f>"[7-8)"</f>
        <v>[7-8)</v>
      </c>
      <c r="B9" s="1">
        <f>B8-C8-D8</f>
        <v>7</v>
      </c>
      <c r="C9" s="1">
        <v>0</v>
      </c>
      <c r="D9" s="1">
        <v>1</v>
      </c>
      <c r="E9" s="2">
        <f t="shared" si="0"/>
        <v>6.5</v>
      </c>
      <c r="F9" s="3">
        <f t="shared" si="1"/>
        <v>1</v>
      </c>
      <c r="G9" s="3">
        <f t="shared" si="2"/>
        <v>0.4970547889937868</v>
      </c>
    </row>
    <row r="10" spans="1:7" ht="12.75">
      <c r="A10" s="1" t="str">
        <f>"[8-9)"</f>
        <v>[8-9)</v>
      </c>
      <c r="B10" s="1">
        <f>B9-C9-D9</f>
        <v>6</v>
      </c>
      <c r="C10" s="1">
        <v>1</v>
      </c>
      <c r="D10" s="1">
        <v>4</v>
      </c>
      <c r="E10" s="2">
        <f t="shared" si="0"/>
        <v>4</v>
      </c>
      <c r="F10" s="3">
        <f t="shared" si="1"/>
        <v>0.75</v>
      </c>
      <c r="G10" s="3">
        <f t="shared" si="2"/>
        <v>0.3727910917453401</v>
      </c>
    </row>
    <row r="11" spans="1:7" ht="12.75">
      <c r="A11" s="1" t="str">
        <f>"[9-10)"</f>
        <v>[9-10)</v>
      </c>
      <c r="B11" s="1">
        <f>B10-C10-D10</f>
        <v>1</v>
      </c>
      <c r="C11" s="1">
        <v>0</v>
      </c>
      <c r="D11" s="1">
        <v>1</v>
      </c>
      <c r="E11" s="2">
        <f t="shared" si="0"/>
        <v>0.5</v>
      </c>
      <c r="F11" s="3">
        <f t="shared" si="1"/>
        <v>1</v>
      </c>
      <c r="G11" s="3">
        <f t="shared" si="2"/>
        <v>0.3727910917453401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16" sqref="G16"/>
    </sheetView>
  </sheetViews>
  <sheetFormatPr defaultColWidth="9.140625" defaultRowHeight="12.75"/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</row>
    <row r="2" spans="1:7" ht="12.75">
      <c r="A2" s="1" t="str">
        <f>"[0-1)"</f>
        <v>[0-1)</v>
      </c>
      <c r="B2">
        <v>35</v>
      </c>
      <c r="C2">
        <v>0</v>
      </c>
      <c r="D2">
        <v>0</v>
      </c>
      <c r="E2">
        <f>B2-0.5*D2</f>
        <v>35</v>
      </c>
      <c r="F2" s="7">
        <f>1-C2/E2</f>
        <v>1</v>
      </c>
      <c r="G2" s="7">
        <f>F2</f>
        <v>1</v>
      </c>
    </row>
    <row r="3" spans="1:7" ht="12.75">
      <c r="A3" s="1" t="str">
        <f>"[1-2)"</f>
        <v>[1-2)</v>
      </c>
      <c r="B3">
        <f>B2-C2-D2</f>
        <v>35</v>
      </c>
      <c r="C3">
        <v>1</v>
      </c>
      <c r="D3">
        <v>1</v>
      </c>
      <c r="E3">
        <f>B3-0.5*D3</f>
        <v>34.5</v>
      </c>
      <c r="F3" s="7">
        <f>1-C3/E3</f>
        <v>0.9710144927536232</v>
      </c>
      <c r="G3" s="7">
        <f>F3*G2</f>
        <v>0.9710144927536232</v>
      </c>
    </row>
    <row r="4" spans="1:7" ht="12.75">
      <c r="A4" s="1" t="str">
        <f>"[2-3)"</f>
        <v>[2-3)</v>
      </c>
      <c r="B4">
        <f>B3-C3-D3</f>
        <v>33</v>
      </c>
      <c r="C4">
        <v>1</v>
      </c>
      <c r="D4">
        <v>0</v>
      </c>
      <c r="E4">
        <f aca="true" t="shared" si="0" ref="E4:E13">B4-0.5*D4</f>
        <v>33</v>
      </c>
      <c r="F4" s="7">
        <f aca="true" t="shared" si="1" ref="F4:F13">1-C4/E4</f>
        <v>0.9696969696969697</v>
      </c>
      <c r="G4" s="7">
        <f aca="true" t="shared" si="2" ref="G4:G13">F4*G3</f>
        <v>0.9415898111550286</v>
      </c>
    </row>
    <row r="5" spans="1:7" ht="12.75">
      <c r="A5" s="1" t="str">
        <f>"[3-4)"</f>
        <v>[3-4)</v>
      </c>
      <c r="B5">
        <f aca="true" t="shared" si="3" ref="B5:B13">B4-C4-D4</f>
        <v>32</v>
      </c>
      <c r="C5">
        <v>0</v>
      </c>
      <c r="D5">
        <v>0</v>
      </c>
      <c r="E5">
        <f t="shared" si="0"/>
        <v>32</v>
      </c>
      <c r="F5" s="7">
        <f t="shared" si="1"/>
        <v>1</v>
      </c>
      <c r="G5" s="7">
        <f t="shared" si="2"/>
        <v>0.9415898111550286</v>
      </c>
    </row>
    <row r="6" spans="1:7" ht="12.75">
      <c r="A6" s="1" t="str">
        <f>"[4-5)"</f>
        <v>[4-5)</v>
      </c>
      <c r="B6">
        <f t="shared" si="3"/>
        <v>32</v>
      </c>
      <c r="C6">
        <v>1</v>
      </c>
      <c r="D6">
        <v>0</v>
      </c>
      <c r="E6">
        <f t="shared" si="0"/>
        <v>32</v>
      </c>
      <c r="F6" s="7">
        <f t="shared" si="1"/>
        <v>0.96875</v>
      </c>
      <c r="G6" s="7">
        <f t="shared" si="2"/>
        <v>0.9121651295564339</v>
      </c>
    </row>
    <row r="7" spans="1:7" ht="12.75">
      <c r="A7" s="1" t="str">
        <f>"[5-6)"</f>
        <v>[5-6)</v>
      </c>
      <c r="B7">
        <f t="shared" si="3"/>
        <v>31</v>
      </c>
      <c r="C7">
        <v>0</v>
      </c>
      <c r="D7">
        <v>0</v>
      </c>
      <c r="E7">
        <f t="shared" si="0"/>
        <v>31</v>
      </c>
      <c r="F7" s="7">
        <f t="shared" si="1"/>
        <v>1</v>
      </c>
      <c r="G7" s="7">
        <f t="shared" si="2"/>
        <v>0.9121651295564339</v>
      </c>
    </row>
    <row r="8" spans="1:7" ht="12.75">
      <c r="A8" s="1" t="str">
        <f>"[6-7)"</f>
        <v>[6-7)</v>
      </c>
      <c r="B8">
        <f t="shared" si="3"/>
        <v>31</v>
      </c>
      <c r="C8">
        <v>1</v>
      </c>
      <c r="D8">
        <v>0</v>
      </c>
      <c r="E8">
        <f t="shared" si="0"/>
        <v>31</v>
      </c>
      <c r="F8" s="7">
        <f t="shared" si="1"/>
        <v>0.967741935483871</v>
      </c>
      <c r="G8" s="7">
        <f t="shared" si="2"/>
        <v>0.8827404479578393</v>
      </c>
    </row>
    <row r="9" spans="1:7" ht="12.75">
      <c r="A9" s="1" t="str">
        <f>"[7-8)"</f>
        <v>[7-8)</v>
      </c>
      <c r="B9">
        <f t="shared" si="3"/>
        <v>30</v>
      </c>
      <c r="C9">
        <v>1</v>
      </c>
      <c r="D9">
        <v>0</v>
      </c>
      <c r="E9">
        <f t="shared" si="0"/>
        <v>30</v>
      </c>
      <c r="F9" s="7">
        <f t="shared" si="1"/>
        <v>0.9666666666666667</v>
      </c>
      <c r="G9" s="7">
        <f t="shared" si="2"/>
        <v>0.8533157663592447</v>
      </c>
    </row>
    <row r="10" spans="1:7" ht="12.75">
      <c r="A10" s="1" t="str">
        <f>"[8-9)"</f>
        <v>[8-9)</v>
      </c>
      <c r="B10">
        <f t="shared" si="3"/>
        <v>29</v>
      </c>
      <c r="C10">
        <v>1</v>
      </c>
      <c r="D10">
        <v>0</v>
      </c>
      <c r="E10">
        <f t="shared" si="0"/>
        <v>29</v>
      </c>
      <c r="F10" s="7">
        <f t="shared" si="1"/>
        <v>0.9655172413793104</v>
      </c>
      <c r="G10" s="7">
        <f t="shared" si="2"/>
        <v>0.8238910847606501</v>
      </c>
    </row>
    <row r="11" spans="1:7" ht="12.75">
      <c r="A11" s="1" t="str">
        <f>"[9-10)"</f>
        <v>[9-10)</v>
      </c>
      <c r="B11">
        <f t="shared" si="3"/>
        <v>28</v>
      </c>
      <c r="C11">
        <v>0</v>
      </c>
      <c r="D11">
        <v>0</v>
      </c>
      <c r="E11">
        <f t="shared" si="0"/>
        <v>28</v>
      </c>
      <c r="F11" s="7">
        <f t="shared" si="1"/>
        <v>1</v>
      </c>
      <c r="G11" s="7">
        <f t="shared" si="2"/>
        <v>0.8238910847606501</v>
      </c>
    </row>
    <row r="12" spans="1:7" ht="12.75">
      <c r="A12" s="1" t="s">
        <v>26</v>
      </c>
      <c r="B12">
        <f t="shared" si="3"/>
        <v>28</v>
      </c>
      <c r="C12">
        <v>1</v>
      </c>
      <c r="D12">
        <v>0</v>
      </c>
      <c r="E12">
        <f t="shared" si="0"/>
        <v>28</v>
      </c>
      <c r="F12" s="7">
        <f t="shared" si="1"/>
        <v>0.9642857142857143</v>
      </c>
      <c r="G12" s="7">
        <f t="shared" si="2"/>
        <v>0.7944664031620554</v>
      </c>
    </row>
    <row r="13" spans="1:7" ht="12.75">
      <c r="A13" s="1" t="s">
        <v>27</v>
      </c>
      <c r="B13">
        <f t="shared" si="3"/>
        <v>27</v>
      </c>
      <c r="C13">
        <v>0</v>
      </c>
      <c r="D13">
        <v>0</v>
      </c>
      <c r="E13">
        <f t="shared" si="0"/>
        <v>27</v>
      </c>
      <c r="F13" s="7">
        <f t="shared" si="1"/>
        <v>1</v>
      </c>
      <c r="G13" s="7">
        <f t="shared" si="2"/>
        <v>0.7944664031620554</v>
      </c>
    </row>
    <row r="14" ht="12.75">
      <c r="A14" s="1"/>
    </row>
    <row r="15" ht="12.75">
      <c r="A1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zoomScalePageLayoutView="0" workbookViewId="0" topLeftCell="A1">
      <selection activeCell="F3" sqref="F3"/>
    </sheetView>
  </sheetViews>
  <sheetFormatPr defaultColWidth="9.140625" defaultRowHeight="12.75"/>
  <cols>
    <col min="1" max="4" width="9.140625" style="1" customWidth="1"/>
    <col min="5" max="6" width="9.140625" style="3" customWidth="1"/>
    <col min="7" max="16384" width="9.140625" style="1" customWidth="1"/>
  </cols>
  <sheetData>
    <row r="1" spans="1:8" ht="12.75">
      <c r="A1" s="1" t="s">
        <v>7</v>
      </c>
      <c r="B1" s="1" t="s">
        <v>8</v>
      </c>
      <c r="C1" s="1" t="s">
        <v>2</v>
      </c>
      <c r="D1" s="1" t="s">
        <v>3</v>
      </c>
      <c r="E1" s="3" t="s">
        <v>5</v>
      </c>
      <c r="F1" s="3" t="s">
        <v>6</v>
      </c>
      <c r="H1" s="3"/>
    </row>
    <row r="2" spans="1:8" ht="12.75">
      <c r="A2" s="1">
        <v>1</v>
      </c>
      <c r="B2" s="1">
        <v>35</v>
      </c>
      <c r="C2" s="1">
        <v>7</v>
      </c>
      <c r="D2" s="1">
        <v>1</v>
      </c>
      <c r="E2" s="3">
        <f aca="true" t="shared" si="0" ref="E2:E11">1-C2/B2</f>
        <v>0.8</v>
      </c>
      <c r="F2" s="3">
        <f>E2</f>
        <v>0.8</v>
      </c>
      <c r="H2" s="3"/>
    </row>
    <row r="3" spans="1:8" ht="12.75">
      <c r="A3" s="1">
        <v>2</v>
      </c>
      <c r="B3" s="1">
        <f>B2-C2-D2</f>
        <v>27</v>
      </c>
      <c r="C3" s="1">
        <v>1</v>
      </c>
      <c r="D3" s="1">
        <v>3</v>
      </c>
      <c r="E3" s="3">
        <f t="shared" si="0"/>
        <v>0.962962962962963</v>
      </c>
      <c r="F3" s="3">
        <f>F2*E3</f>
        <v>0.7703703703703705</v>
      </c>
      <c r="H3" s="3"/>
    </row>
    <row r="4" spans="1:8" ht="12.75">
      <c r="A4" s="1">
        <v>3</v>
      </c>
      <c r="B4" s="1">
        <f>B3-C3-D3</f>
        <v>23</v>
      </c>
      <c r="C4" s="1">
        <v>5</v>
      </c>
      <c r="D4" s="1">
        <v>4</v>
      </c>
      <c r="E4" s="3">
        <f t="shared" si="0"/>
        <v>0.782608695652174</v>
      </c>
      <c r="F4" s="3">
        <f>F3*E4</f>
        <v>0.6028985507246378</v>
      </c>
      <c r="H4" s="3"/>
    </row>
    <row r="5" spans="1:8" ht="12.75">
      <c r="A5" s="1">
        <v>4</v>
      </c>
      <c r="B5" s="1">
        <f>B4-C4-D4</f>
        <v>14</v>
      </c>
      <c r="C5" s="1">
        <v>2</v>
      </c>
      <c r="D5" s="1">
        <v>1</v>
      </c>
      <c r="E5" s="3">
        <f t="shared" si="0"/>
        <v>0.8571428571428572</v>
      </c>
      <c r="F5" s="3">
        <f>F4*E5</f>
        <v>0.5167701863354038</v>
      </c>
      <c r="H5" s="3"/>
    </row>
    <row r="6" spans="1:8" ht="12.75">
      <c r="A6" s="1">
        <v>5</v>
      </c>
      <c r="B6" s="1">
        <f>B5-C5-D5</f>
        <v>11</v>
      </c>
      <c r="C6" s="1">
        <v>0</v>
      </c>
      <c r="D6" s="1">
        <v>1</v>
      </c>
      <c r="E6" s="3">
        <f t="shared" si="0"/>
        <v>1</v>
      </c>
      <c r="F6" s="3">
        <f>F5*E6</f>
        <v>0.5167701863354038</v>
      </c>
      <c r="H6" s="3"/>
    </row>
    <row r="7" spans="1:8" ht="12.75">
      <c r="A7" s="1">
        <v>6</v>
      </c>
      <c r="B7" s="1">
        <f>B6-C6-D6</f>
        <v>10</v>
      </c>
      <c r="C7" s="1">
        <v>0</v>
      </c>
      <c r="D7" s="1">
        <v>0</v>
      </c>
      <c r="E7" s="3">
        <f t="shared" si="0"/>
        <v>1</v>
      </c>
      <c r="F7" s="3">
        <f>F6*E7</f>
        <v>0.5167701863354038</v>
      </c>
      <c r="H7" s="3"/>
    </row>
    <row r="8" spans="1:8" ht="12.75">
      <c r="A8" s="1">
        <v>7</v>
      </c>
      <c r="B8" s="1">
        <f>B6-C6-D6</f>
        <v>10</v>
      </c>
      <c r="C8" s="1">
        <v>0</v>
      </c>
      <c r="D8" s="1">
        <v>3</v>
      </c>
      <c r="E8" s="3">
        <f t="shared" si="0"/>
        <v>1</v>
      </c>
      <c r="F8" s="3">
        <f>F6*E8</f>
        <v>0.5167701863354038</v>
      </c>
      <c r="H8" s="3"/>
    </row>
    <row r="9" spans="1:8" ht="12.75">
      <c r="A9" s="1">
        <v>8</v>
      </c>
      <c r="B9" s="1">
        <f>B8-C8-D8</f>
        <v>7</v>
      </c>
      <c r="C9" s="1">
        <v>0</v>
      </c>
      <c r="D9" s="1">
        <v>1</v>
      </c>
      <c r="E9" s="3">
        <f t="shared" si="0"/>
        <v>1</v>
      </c>
      <c r="F9" s="3">
        <f>F8*E9</f>
        <v>0.5167701863354038</v>
      </c>
      <c r="H9" s="3"/>
    </row>
    <row r="10" spans="1:8" ht="12.75">
      <c r="A10" s="1">
        <v>9</v>
      </c>
      <c r="B10" s="1">
        <f>B9-C9-D9</f>
        <v>6</v>
      </c>
      <c r="C10" s="1">
        <v>1</v>
      </c>
      <c r="D10" s="1">
        <v>4</v>
      </c>
      <c r="E10" s="3">
        <f t="shared" si="0"/>
        <v>0.8333333333333334</v>
      </c>
      <c r="F10" s="3">
        <f>F9*E10</f>
        <v>0.4306418219461699</v>
      </c>
      <c r="H10" s="3"/>
    </row>
    <row r="11" spans="1:8" ht="12.75">
      <c r="A11" s="1">
        <v>10</v>
      </c>
      <c r="B11" s="1">
        <f>B10-C10-D10</f>
        <v>1</v>
      </c>
      <c r="C11" s="1">
        <v>0</v>
      </c>
      <c r="D11" s="1">
        <v>1</v>
      </c>
      <c r="E11" s="3">
        <f t="shared" si="0"/>
        <v>1</v>
      </c>
      <c r="F11" s="3">
        <f>F10*E11</f>
        <v>0.4306418219461699</v>
      </c>
      <c r="H11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13" sqref="D13"/>
    </sheetView>
  </sheetViews>
  <sheetFormatPr defaultColWidth="9.140625" defaultRowHeight="12.75"/>
  <sheetData>
    <row r="1" spans="1:6" ht="12.75">
      <c r="A1" s="1" t="s">
        <v>7</v>
      </c>
      <c r="B1" s="1" t="s">
        <v>8</v>
      </c>
      <c r="C1" s="1" t="s">
        <v>2</v>
      </c>
      <c r="D1" s="1" t="s">
        <v>3</v>
      </c>
      <c r="E1" s="3" t="s">
        <v>5</v>
      </c>
      <c r="F1" s="3" t="s">
        <v>6</v>
      </c>
    </row>
    <row r="2" spans="1:6" ht="12.75">
      <c r="A2">
        <v>2</v>
      </c>
      <c r="B2">
        <v>35</v>
      </c>
      <c r="C2">
        <v>1</v>
      </c>
      <c r="D2">
        <v>1</v>
      </c>
      <c r="E2" s="7">
        <f>1-(C2/B2)</f>
        <v>0.9714285714285714</v>
      </c>
      <c r="F2" s="7">
        <f>E2</f>
        <v>0.9714285714285714</v>
      </c>
    </row>
    <row r="3" spans="1:6" ht="12.75">
      <c r="A3">
        <v>3</v>
      </c>
      <c r="B3">
        <f>B2-C2-D2</f>
        <v>33</v>
      </c>
      <c r="C3">
        <v>1</v>
      </c>
      <c r="D3">
        <v>0</v>
      </c>
      <c r="E3" s="7">
        <f aca="true" t="shared" si="0" ref="E3:E16">1-(C3/B3)</f>
        <v>0.9696969696969697</v>
      </c>
      <c r="F3" s="7">
        <f>E3*F2</f>
        <v>0.941991341991342</v>
      </c>
    </row>
    <row r="4" spans="1:6" ht="12.75">
      <c r="A4">
        <v>5</v>
      </c>
      <c r="B4">
        <f aca="true" t="shared" si="1" ref="B4:B16">B3-C3-D3</f>
        <v>32</v>
      </c>
      <c r="C4">
        <v>1</v>
      </c>
      <c r="D4">
        <v>0</v>
      </c>
      <c r="E4" s="7">
        <f t="shared" si="0"/>
        <v>0.96875</v>
      </c>
      <c r="F4" s="7">
        <f aca="true" t="shared" si="2" ref="F4:F16">E4*F3</f>
        <v>0.9125541125541126</v>
      </c>
    </row>
    <row r="5" spans="1:6" ht="12.75">
      <c r="A5">
        <v>7</v>
      </c>
      <c r="B5">
        <f t="shared" si="1"/>
        <v>31</v>
      </c>
      <c r="C5">
        <v>1</v>
      </c>
      <c r="D5">
        <v>0</v>
      </c>
      <c r="E5" s="7">
        <f t="shared" si="0"/>
        <v>0.967741935483871</v>
      </c>
      <c r="F5" s="7">
        <f t="shared" si="2"/>
        <v>0.8831168831168832</v>
      </c>
    </row>
    <row r="6" spans="1:6" ht="12.75">
      <c r="A6">
        <v>8</v>
      </c>
      <c r="B6">
        <f t="shared" si="1"/>
        <v>30</v>
      </c>
      <c r="C6">
        <v>1</v>
      </c>
      <c r="D6">
        <v>0</v>
      </c>
      <c r="E6" s="7">
        <f t="shared" si="0"/>
        <v>0.9666666666666667</v>
      </c>
      <c r="F6" s="7">
        <f t="shared" si="2"/>
        <v>0.8536796536796537</v>
      </c>
    </row>
    <row r="7" spans="1:6" ht="12.75">
      <c r="A7">
        <v>9</v>
      </c>
      <c r="B7">
        <f t="shared" si="1"/>
        <v>29</v>
      </c>
      <c r="C7">
        <v>1</v>
      </c>
      <c r="D7">
        <v>0</v>
      </c>
      <c r="E7" s="7">
        <f t="shared" si="0"/>
        <v>0.9655172413793104</v>
      </c>
      <c r="F7" s="7">
        <f t="shared" si="2"/>
        <v>0.8242424242424243</v>
      </c>
    </row>
    <row r="8" spans="1:6" ht="12.75">
      <c r="A8">
        <v>11</v>
      </c>
      <c r="B8">
        <f t="shared" si="1"/>
        <v>28</v>
      </c>
      <c r="C8">
        <v>1</v>
      </c>
      <c r="D8">
        <v>3</v>
      </c>
      <c r="E8" s="7">
        <f t="shared" si="0"/>
        <v>0.9642857142857143</v>
      </c>
      <c r="F8" s="7">
        <f t="shared" si="2"/>
        <v>0.794805194805195</v>
      </c>
    </row>
    <row r="9" spans="1:6" ht="12.75">
      <c r="A9">
        <v>22</v>
      </c>
      <c r="B9">
        <f t="shared" si="1"/>
        <v>24</v>
      </c>
      <c r="C9">
        <v>1</v>
      </c>
      <c r="D9">
        <v>1</v>
      </c>
      <c r="E9" s="7">
        <f t="shared" si="0"/>
        <v>0.9583333333333334</v>
      </c>
      <c r="F9" s="7">
        <f t="shared" si="2"/>
        <v>0.7616883116883119</v>
      </c>
    </row>
    <row r="10" spans="1:6" ht="12.75">
      <c r="A10">
        <v>27</v>
      </c>
      <c r="B10">
        <f t="shared" si="1"/>
        <v>22</v>
      </c>
      <c r="C10">
        <v>1</v>
      </c>
      <c r="D10">
        <v>1</v>
      </c>
      <c r="E10" s="7">
        <f t="shared" si="0"/>
        <v>0.9545454545454546</v>
      </c>
      <c r="F10" s="7">
        <f t="shared" si="2"/>
        <v>0.7270661157024796</v>
      </c>
    </row>
    <row r="11" spans="1:6" ht="12.75">
      <c r="A11">
        <v>28</v>
      </c>
      <c r="B11">
        <f t="shared" si="1"/>
        <v>20</v>
      </c>
      <c r="C11">
        <v>1</v>
      </c>
      <c r="D11">
        <v>0</v>
      </c>
      <c r="E11" s="7">
        <f t="shared" si="0"/>
        <v>0.95</v>
      </c>
      <c r="F11" s="7">
        <f t="shared" si="2"/>
        <v>0.6907128099173556</v>
      </c>
    </row>
    <row r="12" spans="1:6" ht="12.75">
      <c r="A12">
        <v>32</v>
      </c>
      <c r="B12">
        <f t="shared" si="1"/>
        <v>19</v>
      </c>
      <c r="C12">
        <v>2</v>
      </c>
      <c r="D12">
        <v>1</v>
      </c>
      <c r="E12" s="7">
        <f t="shared" si="0"/>
        <v>0.8947368421052632</v>
      </c>
      <c r="F12" s="7">
        <f t="shared" si="2"/>
        <v>0.6180061983471077</v>
      </c>
    </row>
    <row r="13" spans="1:6" ht="12.75">
      <c r="A13">
        <v>33</v>
      </c>
      <c r="B13">
        <f t="shared" si="1"/>
        <v>16</v>
      </c>
      <c r="C13">
        <v>1</v>
      </c>
      <c r="D13">
        <v>2</v>
      </c>
      <c r="E13" s="7">
        <f t="shared" si="0"/>
        <v>0.9375</v>
      </c>
      <c r="F13" s="7">
        <f t="shared" si="2"/>
        <v>0.5793808109504135</v>
      </c>
    </row>
    <row r="14" spans="1:6" ht="12.75">
      <c r="A14">
        <v>43</v>
      </c>
      <c r="B14">
        <f t="shared" si="1"/>
        <v>13</v>
      </c>
      <c r="C14">
        <v>1</v>
      </c>
      <c r="D14">
        <v>0</v>
      </c>
      <c r="E14" s="7">
        <f t="shared" si="0"/>
        <v>0.9230769230769231</v>
      </c>
      <c r="F14" s="7">
        <f t="shared" si="2"/>
        <v>0.5348130562619202</v>
      </c>
    </row>
    <row r="15" spans="1:6" ht="12.75">
      <c r="A15">
        <v>46</v>
      </c>
      <c r="B15">
        <f t="shared" si="1"/>
        <v>12</v>
      </c>
      <c r="C15">
        <v>1</v>
      </c>
      <c r="D15">
        <v>7</v>
      </c>
      <c r="E15" s="7">
        <f t="shared" si="0"/>
        <v>0.9166666666666666</v>
      </c>
      <c r="F15" s="7">
        <f t="shared" si="2"/>
        <v>0.49024530157342683</v>
      </c>
    </row>
    <row r="16" spans="1:6" ht="12.75">
      <c r="A16">
        <v>102</v>
      </c>
      <c r="B16">
        <f t="shared" si="1"/>
        <v>4</v>
      </c>
      <c r="C16">
        <v>1</v>
      </c>
      <c r="D16">
        <v>3</v>
      </c>
      <c r="E16" s="7">
        <f t="shared" si="0"/>
        <v>0.75</v>
      </c>
      <c r="F16" s="7">
        <f t="shared" si="2"/>
        <v>0.3676839761800701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120" zoomScaleNormal="120" zoomScalePageLayoutView="0" workbookViewId="0" topLeftCell="A1">
      <pane ySplit="1" topLeftCell="A5" activePane="bottomLeft" state="frozen"/>
      <selection pane="topLeft" activeCell="A1" sqref="A1"/>
      <selection pane="bottomLeft" activeCell="J14" sqref="J14"/>
    </sheetView>
  </sheetViews>
  <sheetFormatPr defaultColWidth="9.140625" defaultRowHeight="12.75"/>
  <cols>
    <col min="1" max="1" width="4.00390625" style="0" customWidth="1"/>
    <col min="2" max="4" width="9.140625" style="0" hidden="1" customWidth="1"/>
    <col min="5" max="5" width="14.28125" style="0" customWidth="1"/>
    <col min="6" max="6" width="15.421875" style="0" customWidth="1"/>
    <col min="7" max="7" width="14.140625" style="0" customWidth="1"/>
    <col min="8" max="8" width="13.57421875" style="0" customWidth="1"/>
    <col min="9" max="9" width="10.8515625" style="0" customWidth="1"/>
  </cols>
  <sheetData>
    <row r="1" spans="1:10" s="5" customFormat="1" ht="25.5">
      <c r="A1" s="4" t="s">
        <v>9</v>
      </c>
      <c r="B1" s="4" t="s">
        <v>10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6</v>
      </c>
    </row>
    <row r="2" spans="1:10" ht="12.75">
      <c r="A2">
        <v>1</v>
      </c>
      <c r="B2" t="s">
        <v>18</v>
      </c>
      <c r="C2">
        <v>72</v>
      </c>
      <c r="D2" t="s">
        <v>19</v>
      </c>
      <c r="E2">
        <v>2.89</v>
      </c>
      <c r="F2">
        <v>2</v>
      </c>
      <c r="G2">
        <v>0</v>
      </c>
      <c r="H2" t="s">
        <v>20</v>
      </c>
      <c r="I2">
        <v>35</v>
      </c>
      <c r="J2" s="6"/>
    </row>
    <row r="3" spans="1:10" ht="12.75">
      <c r="A3">
        <v>2</v>
      </c>
      <c r="B3" t="s">
        <v>21</v>
      </c>
      <c r="C3">
        <v>82</v>
      </c>
      <c r="D3" t="s">
        <v>22</v>
      </c>
      <c r="E3">
        <v>12.91</v>
      </c>
      <c r="F3">
        <v>2</v>
      </c>
      <c r="G3">
        <v>0</v>
      </c>
      <c r="H3" t="s">
        <v>23</v>
      </c>
      <c r="I3">
        <f aca="true" t="shared" si="0" ref="I3:I36">I2-1</f>
        <v>34</v>
      </c>
      <c r="J3" s="6"/>
    </row>
    <row r="4" spans="1:10" ht="12.75">
      <c r="A4">
        <v>3</v>
      </c>
      <c r="B4" t="s">
        <v>18</v>
      </c>
      <c r="C4">
        <v>73</v>
      </c>
      <c r="D4" t="s">
        <v>22</v>
      </c>
      <c r="E4">
        <v>11.93</v>
      </c>
      <c r="F4">
        <v>3</v>
      </c>
      <c r="G4">
        <v>0</v>
      </c>
      <c r="H4" t="s">
        <v>23</v>
      </c>
      <c r="I4">
        <f t="shared" si="0"/>
        <v>33</v>
      </c>
      <c r="J4" s="6"/>
    </row>
    <row r="5" spans="1:10" ht="12.75">
      <c r="A5">
        <v>4</v>
      </c>
      <c r="B5" t="s">
        <v>18</v>
      </c>
      <c r="C5">
        <v>63</v>
      </c>
      <c r="D5" t="s">
        <v>22</v>
      </c>
      <c r="E5">
        <v>6.88</v>
      </c>
      <c r="F5">
        <v>5</v>
      </c>
      <c r="G5">
        <v>0</v>
      </c>
      <c r="H5" t="s">
        <v>23</v>
      </c>
      <c r="I5">
        <f t="shared" si="0"/>
        <v>32</v>
      </c>
      <c r="J5" s="6"/>
    </row>
    <row r="6" spans="1:10" ht="12.75">
      <c r="A6">
        <v>5</v>
      </c>
      <c r="B6" t="s">
        <v>18</v>
      </c>
      <c r="C6">
        <v>67</v>
      </c>
      <c r="D6" t="s">
        <v>19</v>
      </c>
      <c r="E6">
        <v>5.89</v>
      </c>
      <c r="F6">
        <v>7</v>
      </c>
      <c r="G6">
        <v>0</v>
      </c>
      <c r="H6" t="s">
        <v>23</v>
      </c>
      <c r="I6">
        <f t="shared" si="0"/>
        <v>31</v>
      </c>
      <c r="J6" s="6"/>
    </row>
    <row r="7" spans="1:10" ht="12.75">
      <c r="A7">
        <v>6</v>
      </c>
      <c r="B7" t="s">
        <v>18</v>
      </c>
      <c r="C7">
        <v>74</v>
      </c>
      <c r="D7" t="s">
        <v>24</v>
      </c>
      <c r="E7">
        <v>7.92</v>
      </c>
      <c r="F7">
        <v>8</v>
      </c>
      <c r="G7">
        <v>0</v>
      </c>
      <c r="H7" t="s">
        <v>23</v>
      </c>
      <c r="I7">
        <f t="shared" si="0"/>
        <v>30</v>
      </c>
      <c r="J7" s="6"/>
    </row>
    <row r="8" spans="1:10" ht="12.75">
      <c r="A8">
        <v>7</v>
      </c>
      <c r="B8" t="s">
        <v>21</v>
      </c>
      <c r="C8">
        <v>56</v>
      </c>
      <c r="D8" t="s">
        <v>22</v>
      </c>
      <c r="E8">
        <v>1.86</v>
      </c>
      <c r="F8">
        <v>9</v>
      </c>
      <c r="G8">
        <v>0</v>
      </c>
      <c r="H8" t="s">
        <v>23</v>
      </c>
      <c r="I8">
        <f t="shared" si="0"/>
        <v>29</v>
      </c>
      <c r="J8" s="6"/>
    </row>
    <row r="9" spans="1:10" ht="12.75">
      <c r="A9">
        <v>8</v>
      </c>
      <c r="B9" t="s">
        <v>21</v>
      </c>
      <c r="C9">
        <v>52</v>
      </c>
      <c r="D9" t="s">
        <v>22</v>
      </c>
      <c r="E9">
        <v>5.86</v>
      </c>
      <c r="F9">
        <v>11</v>
      </c>
      <c r="G9">
        <v>0</v>
      </c>
      <c r="H9" t="s">
        <v>23</v>
      </c>
      <c r="I9">
        <f t="shared" si="0"/>
        <v>28</v>
      </c>
      <c r="J9" s="6">
        <f>1-8/35</f>
        <v>0.7714285714285715</v>
      </c>
    </row>
    <row r="10" spans="1:10" ht="12.75">
      <c r="A10">
        <v>9</v>
      </c>
      <c r="B10" t="s">
        <v>18</v>
      </c>
      <c r="C10">
        <v>64</v>
      </c>
      <c r="D10" t="s">
        <v>19</v>
      </c>
      <c r="E10">
        <v>11.94</v>
      </c>
      <c r="F10">
        <v>13</v>
      </c>
      <c r="G10">
        <v>1</v>
      </c>
      <c r="H10" t="s">
        <v>25</v>
      </c>
      <c r="I10">
        <f t="shared" si="0"/>
        <v>27</v>
      </c>
      <c r="J10" s="6"/>
    </row>
    <row r="11" spans="1:10" ht="12.75">
      <c r="A11">
        <v>10</v>
      </c>
      <c r="B11" t="s">
        <v>21</v>
      </c>
      <c r="C11">
        <v>70</v>
      </c>
      <c r="D11" t="s">
        <v>19</v>
      </c>
      <c r="E11">
        <v>10.94</v>
      </c>
      <c r="F11">
        <v>14</v>
      </c>
      <c r="G11">
        <v>1</v>
      </c>
      <c r="H11" t="s">
        <v>25</v>
      </c>
      <c r="I11">
        <f t="shared" si="0"/>
        <v>26</v>
      </c>
      <c r="J11" s="6"/>
    </row>
    <row r="12" spans="1:10" ht="12.75">
      <c r="A12">
        <v>11</v>
      </c>
      <c r="B12" t="s">
        <v>21</v>
      </c>
      <c r="C12">
        <v>83</v>
      </c>
      <c r="D12" t="s">
        <v>19</v>
      </c>
      <c r="E12">
        <v>7.9</v>
      </c>
      <c r="F12">
        <v>19</v>
      </c>
      <c r="G12">
        <v>1</v>
      </c>
      <c r="H12" t="s">
        <v>20</v>
      </c>
      <c r="I12">
        <f t="shared" si="0"/>
        <v>25</v>
      </c>
      <c r="J12" s="6"/>
    </row>
    <row r="13" spans="1:10" ht="12.75">
      <c r="A13">
        <v>12</v>
      </c>
      <c r="B13" t="s">
        <v>18</v>
      </c>
      <c r="C13">
        <v>64</v>
      </c>
      <c r="D13" t="s">
        <v>22</v>
      </c>
      <c r="E13">
        <v>8.89</v>
      </c>
      <c r="F13">
        <v>22</v>
      </c>
      <c r="G13">
        <v>1</v>
      </c>
      <c r="H13" t="s">
        <v>23</v>
      </c>
      <c r="I13">
        <f t="shared" si="0"/>
        <v>24</v>
      </c>
      <c r="J13" s="6">
        <f>1-2/(27-0.5*2)</f>
        <v>0.9230769230769231</v>
      </c>
    </row>
    <row r="14" spans="1:10" ht="12.75">
      <c r="A14">
        <v>13</v>
      </c>
      <c r="B14" t="s">
        <v>21</v>
      </c>
      <c r="C14">
        <v>79</v>
      </c>
      <c r="D14" t="s">
        <v>19</v>
      </c>
      <c r="E14">
        <v>11.93</v>
      </c>
      <c r="F14">
        <v>25</v>
      </c>
      <c r="G14">
        <v>2</v>
      </c>
      <c r="H14" t="s">
        <v>25</v>
      </c>
      <c r="I14">
        <f t="shared" si="0"/>
        <v>23</v>
      </c>
      <c r="J14" s="6">
        <f>J9*J13</f>
        <v>0.7120879120879121</v>
      </c>
    </row>
    <row r="15" spans="1:10" ht="12.75">
      <c r="A15">
        <v>14</v>
      </c>
      <c r="B15" t="s">
        <v>21</v>
      </c>
      <c r="C15">
        <v>70</v>
      </c>
      <c r="D15" t="s">
        <v>22</v>
      </c>
      <c r="E15">
        <v>6.88</v>
      </c>
      <c r="F15">
        <v>27</v>
      </c>
      <c r="G15">
        <v>2</v>
      </c>
      <c r="H15" t="s">
        <v>23</v>
      </c>
      <c r="I15">
        <f t="shared" si="0"/>
        <v>22</v>
      </c>
      <c r="J15" s="6"/>
    </row>
    <row r="16" spans="1:10" ht="12.75">
      <c r="A16">
        <v>15</v>
      </c>
      <c r="B16" t="s">
        <v>18</v>
      </c>
      <c r="C16">
        <v>70</v>
      </c>
      <c r="D16" t="s">
        <v>24</v>
      </c>
      <c r="E16">
        <v>9.93</v>
      </c>
      <c r="F16">
        <v>27</v>
      </c>
      <c r="G16">
        <v>2</v>
      </c>
      <c r="H16" t="s">
        <v>25</v>
      </c>
      <c r="I16">
        <f t="shared" si="0"/>
        <v>21</v>
      </c>
      <c r="J16" s="6"/>
    </row>
    <row r="17" spans="1:9" ht="12.75">
      <c r="A17">
        <v>16</v>
      </c>
      <c r="B17" t="s">
        <v>21</v>
      </c>
      <c r="C17">
        <v>68</v>
      </c>
      <c r="D17" t="s">
        <v>22</v>
      </c>
      <c r="E17">
        <v>9.91</v>
      </c>
      <c r="F17">
        <v>28</v>
      </c>
      <c r="G17">
        <v>2</v>
      </c>
      <c r="H17" t="s">
        <v>23</v>
      </c>
      <c r="I17">
        <f t="shared" si="0"/>
        <v>20</v>
      </c>
    </row>
    <row r="18" spans="1:9" ht="12.75">
      <c r="A18">
        <v>17</v>
      </c>
      <c r="B18" t="s">
        <v>18</v>
      </c>
      <c r="C18">
        <v>58</v>
      </c>
      <c r="D18" t="s">
        <v>19</v>
      </c>
      <c r="E18">
        <v>11.9</v>
      </c>
      <c r="F18">
        <v>32</v>
      </c>
      <c r="G18">
        <v>2</v>
      </c>
      <c r="H18" t="s">
        <v>23</v>
      </c>
      <c r="I18">
        <f t="shared" si="0"/>
        <v>19</v>
      </c>
    </row>
    <row r="19" spans="1:9" ht="12.75">
      <c r="A19">
        <v>18</v>
      </c>
      <c r="B19" t="s">
        <v>18</v>
      </c>
      <c r="C19">
        <v>54</v>
      </c>
      <c r="D19" t="s">
        <v>22</v>
      </c>
      <c r="E19">
        <v>4.9</v>
      </c>
      <c r="F19">
        <v>32</v>
      </c>
      <c r="G19">
        <v>2</v>
      </c>
      <c r="H19" t="s">
        <v>23</v>
      </c>
      <c r="I19">
        <f t="shared" si="0"/>
        <v>18</v>
      </c>
    </row>
    <row r="20" spans="1:9" ht="12.75">
      <c r="A20">
        <v>19</v>
      </c>
      <c r="B20" t="s">
        <v>21</v>
      </c>
      <c r="C20">
        <v>86</v>
      </c>
      <c r="D20" t="s">
        <v>19</v>
      </c>
      <c r="E20">
        <v>4.93</v>
      </c>
      <c r="F20">
        <v>32</v>
      </c>
      <c r="G20">
        <v>2</v>
      </c>
      <c r="H20" t="s">
        <v>25</v>
      </c>
      <c r="I20">
        <f t="shared" si="0"/>
        <v>17</v>
      </c>
    </row>
    <row r="21" spans="1:9" ht="12.75">
      <c r="A21">
        <v>20</v>
      </c>
      <c r="B21" t="s">
        <v>18</v>
      </c>
      <c r="C21">
        <v>31</v>
      </c>
      <c r="D21" t="s">
        <v>19</v>
      </c>
      <c r="E21">
        <v>1.9</v>
      </c>
      <c r="F21">
        <v>33</v>
      </c>
      <c r="G21">
        <v>2</v>
      </c>
      <c r="H21" t="s">
        <v>23</v>
      </c>
      <c r="I21">
        <f t="shared" si="0"/>
        <v>16</v>
      </c>
    </row>
    <row r="22" spans="1:9" ht="12.75">
      <c r="A22">
        <v>21</v>
      </c>
      <c r="B22" t="s">
        <v>21</v>
      </c>
      <c r="C22">
        <v>75</v>
      </c>
      <c r="D22" t="s">
        <v>19</v>
      </c>
      <c r="E22">
        <v>1.9300000000000002</v>
      </c>
      <c r="F22">
        <v>35</v>
      </c>
      <c r="G22">
        <v>2</v>
      </c>
      <c r="H22" t="s">
        <v>25</v>
      </c>
      <c r="I22">
        <f t="shared" si="0"/>
        <v>15</v>
      </c>
    </row>
    <row r="23" spans="1:9" ht="12.75">
      <c r="A23">
        <v>22</v>
      </c>
      <c r="B23" t="s">
        <v>21</v>
      </c>
      <c r="C23">
        <v>85</v>
      </c>
      <c r="D23" t="s">
        <v>19</v>
      </c>
      <c r="E23">
        <v>11.92</v>
      </c>
      <c r="F23">
        <v>37</v>
      </c>
      <c r="G23">
        <v>3</v>
      </c>
      <c r="H23" t="s">
        <v>25</v>
      </c>
      <c r="I23">
        <f t="shared" si="0"/>
        <v>14</v>
      </c>
    </row>
    <row r="24" spans="1:9" ht="12.75">
      <c r="A24">
        <v>23</v>
      </c>
      <c r="B24" t="s">
        <v>21</v>
      </c>
      <c r="C24">
        <v>68</v>
      </c>
      <c r="D24" t="s">
        <v>22</v>
      </c>
      <c r="E24">
        <v>7.86</v>
      </c>
      <c r="F24">
        <v>43</v>
      </c>
      <c r="G24">
        <v>3</v>
      </c>
      <c r="H24" t="s">
        <v>23</v>
      </c>
      <c r="I24">
        <f t="shared" si="0"/>
        <v>13</v>
      </c>
    </row>
    <row r="25" spans="1:9" ht="12.75">
      <c r="A25">
        <v>24</v>
      </c>
      <c r="B25" t="s">
        <v>18</v>
      </c>
      <c r="C25">
        <v>54</v>
      </c>
      <c r="D25" t="s">
        <v>24</v>
      </c>
      <c r="E25">
        <v>6.85</v>
      </c>
      <c r="F25">
        <v>46</v>
      </c>
      <c r="G25">
        <v>3</v>
      </c>
      <c r="H25" t="s">
        <v>23</v>
      </c>
      <c r="I25">
        <f t="shared" si="0"/>
        <v>12</v>
      </c>
    </row>
    <row r="26" spans="1:9" ht="12.75">
      <c r="A26">
        <v>25</v>
      </c>
      <c r="B26" t="s">
        <v>18</v>
      </c>
      <c r="C26">
        <v>80</v>
      </c>
      <c r="D26" t="s">
        <v>19</v>
      </c>
      <c r="E26">
        <v>6.91</v>
      </c>
      <c r="F26">
        <v>54</v>
      </c>
      <c r="G26">
        <v>4</v>
      </c>
      <c r="H26" t="s">
        <v>25</v>
      </c>
      <c r="I26">
        <f t="shared" si="0"/>
        <v>11</v>
      </c>
    </row>
    <row r="27" spans="1:9" ht="12.75">
      <c r="A27">
        <v>26</v>
      </c>
      <c r="B27" t="s">
        <v>21</v>
      </c>
      <c r="C27">
        <v>52</v>
      </c>
      <c r="D27" t="s">
        <v>19</v>
      </c>
      <c r="E27">
        <v>7.89</v>
      </c>
      <c r="F27">
        <v>77</v>
      </c>
      <c r="G27">
        <v>6</v>
      </c>
      <c r="H27" t="s">
        <v>25</v>
      </c>
      <c r="I27">
        <f t="shared" si="0"/>
        <v>10</v>
      </c>
    </row>
    <row r="28" spans="1:9" ht="12.75">
      <c r="A28">
        <v>27</v>
      </c>
      <c r="B28" t="s">
        <v>18</v>
      </c>
      <c r="C28">
        <v>52</v>
      </c>
      <c r="D28" t="s">
        <v>19</v>
      </c>
      <c r="E28">
        <v>6.89</v>
      </c>
      <c r="F28">
        <v>78</v>
      </c>
      <c r="G28">
        <v>6</v>
      </c>
      <c r="H28" t="s">
        <v>25</v>
      </c>
      <c r="I28">
        <f t="shared" si="0"/>
        <v>9</v>
      </c>
    </row>
    <row r="29" spans="1:9" ht="12.75">
      <c r="A29">
        <v>28</v>
      </c>
      <c r="B29" t="s">
        <v>18</v>
      </c>
      <c r="C29">
        <v>65</v>
      </c>
      <c r="D29" t="s">
        <v>19</v>
      </c>
      <c r="E29">
        <v>1.89</v>
      </c>
      <c r="F29">
        <v>83</v>
      </c>
      <c r="G29">
        <v>6</v>
      </c>
      <c r="H29" t="s">
        <v>25</v>
      </c>
      <c r="I29">
        <f t="shared" si="0"/>
        <v>8</v>
      </c>
    </row>
    <row r="30" spans="1:9" ht="12.75">
      <c r="A30">
        <v>29</v>
      </c>
      <c r="B30" t="s">
        <v>18</v>
      </c>
      <c r="C30">
        <v>60</v>
      </c>
      <c r="D30" t="s">
        <v>19</v>
      </c>
      <c r="E30">
        <v>11.88</v>
      </c>
      <c r="F30">
        <v>85</v>
      </c>
      <c r="G30">
        <v>7</v>
      </c>
      <c r="H30" t="s">
        <v>25</v>
      </c>
      <c r="I30">
        <f t="shared" si="0"/>
        <v>7</v>
      </c>
    </row>
    <row r="31" spans="1:9" ht="12.75">
      <c r="A31">
        <v>30</v>
      </c>
      <c r="B31" t="s">
        <v>21</v>
      </c>
      <c r="C31">
        <v>71</v>
      </c>
      <c r="D31" t="s">
        <v>19</v>
      </c>
      <c r="E31">
        <v>11.87</v>
      </c>
      <c r="F31">
        <v>97</v>
      </c>
      <c r="G31">
        <v>8</v>
      </c>
      <c r="H31" t="s">
        <v>25</v>
      </c>
      <c r="I31">
        <f t="shared" si="0"/>
        <v>6</v>
      </c>
    </row>
    <row r="32" spans="1:9" ht="12.75">
      <c r="A32">
        <v>31</v>
      </c>
      <c r="B32" t="s">
        <v>18</v>
      </c>
      <c r="C32">
        <v>58</v>
      </c>
      <c r="D32" t="s">
        <v>19</v>
      </c>
      <c r="E32">
        <v>8.87</v>
      </c>
      <c r="F32">
        <v>100</v>
      </c>
      <c r="G32">
        <v>8</v>
      </c>
      <c r="H32" t="s">
        <v>25</v>
      </c>
      <c r="I32">
        <f t="shared" si="0"/>
        <v>5</v>
      </c>
    </row>
    <row r="33" spans="1:9" ht="12.75">
      <c r="A33">
        <v>32</v>
      </c>
      <c r="B33" t="s">
        <v>21</v>
      </c>
      <c r="C33">
        <v>80</v>
      </c>
      <c r="D33" t="s">
        <v>19</v>
      </c>
      <c r="E33">
        <v>5.87</v>
      </c>
      <c r="F33">
        <v>102</v>
      </c>
      <c r="G33">
        <v>8</v>
      </c>
      <c r="H33" t="s">
        <v>23</v>
      </c>
      <c r="I33">
        <f t="shared" si="0"/>
        <v>4</v>
      </c>
    </row>
    <row r="34" spans="1:9" ht="12.75">
      <c r="A34">
        <v>33</v>
      </c>
      <c r="B34" t="s">
        <v>18</v>
      </c>
      <c r="C34">
        <v>66</v>
      </c>
      <c r="D34" t="s">
        <v>19</v>
      </c>
      <c r="E34">
        <v>1.86</v>
      </c>
      <c r="F34">
        <v>103</v>
      </c>
      <c r="G34">
        <v>8</v>
      </c>
      <c r="H34" t="s">
        <v>20</v>
      </c>
      <c r="I34">
        <f t="shared" si="0"/>
        <v>3</v>
      </c>
    </row>
    <row r="35" spans="1:9" ht="12.75">
      <c r="A35">
        <v>34</v>
      </c>
      <c r="B35" t="s">
        <v>18</v>
      </c>
      <c r="C35">
        <v>67</v>
      </c>
      <c r="D35" t="s">
        <v>19</v>
      </c>
      <c r="E35">
        <v>3.87</v>
      </c>
      <c r="F35">
        <v>105</v>
      </c>
      <c r="G35">
        <v>8</v>
      </c>
      <c r="H35" t="s">
        <v>25</v>
      </c>
      <c r="I35">
        <f t="shared" si="0"/>
        <v>2</v>
      </c>
    </row>
    <row r="36" spans="1:9" ht="12.75">
      <c r="A36">
        <v>35</v>
      </c>
      <c r="B36" t="s">
        <v>21</v>
      </c>
      <c r="C36">
        <v>56</v>
      </c>
      <c r="D36" t="s">
        <v>22</v>
      </c>
      <c r="E36">
        <v>12.86</v>
      </c>
      <c r="F36">
        <v>108</v>
      </c>
      <c r="G36">
        <v>9</v>
      </c>
      <c r="H36" t="s">
        <v>25</v>
      </c>
      <c r="I36">
        <f t="shared" si="0"/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Balram Rai</dc:creator>
  <cp:keywords/>
  <dc:description/>
  <cp:lastModifiedBy>Balram Rai</cp:lastModifiedBy>
  <dcterms:created xsi:type="dcterms:W3CDTF">2023-11-09T13:27:36Z</dcterms:created>
  <dcterms:modified xsi:type="dcterms:W3CDTF">2023-11-09T13:27:38Z</dcterms:modified>
  <cp:category/>
  <cp:version/>
  <cp:contentType/>
  <cp:contentStatus/>
</cp:coreProperties>
</file>